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00.Legislature\EORAC\2021\Question Response\"/>
    </mc:Choice>
  </mc:AlternateContent>
  <xr:revisionPtr revIDLastSave="0" documentId="13_ncr:1_{C86E8CF0-DADA-4BF3-82C7-84E46BB61A25}" xr6:coauthVersionLast="45" xr6:coauthVersionMax="45" xr10:uidLastSave="{00000000-0000-0000-0000-000000000000}"/>
  <bookViews>
    <workbookView xWindow="7200" yWindow="3900" windowWidth="21600" windowHeight="11505" xr2:uid="{00000000-000D-0000-FFFF-FFFF00000000}"/>
  </bookViews>
  <sheets>
    <sheet name="Chart1" sheetId="8" r:id="rId1"/>
    <sheet name="Chart2" sheetId="7" r:id="rId2"/>
    <sheet name="Chart3" sheetId="5" r:id="rId3"/>
    <sheet name="Da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5" i="1" l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4" i="1"/>
  <c r="AB3" i="1" l="1"/>
  <c r="AR25" i="1"/>
  <c r="AR24" i="1"/>
  <c r="AR23" i="1"/>
  <c r="AR22" i="1"/>
  <c r="AR21" i="1"/>
  <c r="AR20" i="1"/>
  <c r="AR19" i="1"/>
  <c r="AR18" i="1"/>
  <c r="AR17" i="1"/>
  <c r="AR16" i="1"/>
  <c r="AR15" i="1"/>
  <c r="AM25" i="1"/>
  <c r="AM24" i="1"/>
  <c r="AM23" i="1"/>
  <c r="AM22" i="1"/>
  <c r="AM21" i="1"/>
  <c r="AM20" i="1"/>
  <c r="AM19" i="1"/>
  <c r="AM18" i="1"/>
  <c r="AM17" i="1"/>
  <c r="AM16" i="1"/>
  <c r="AM15" i="1"/>
  <c r="AH16" i="1"/>
  <c r="AH17" i="1"/>
  <c r="AH18" i="1"/>
  <c r="AH19" i="1"/>
  <c r="AH20" i="1"/>
  <c r="AH21" i="1"/>
  <c r="AH22" i="1"/>
  <c r="AH23" i="1"/>
  <c r="AH24" i="1"/>
  <c r="AH25" i="1"/>
  <c r="AN25" i="1"/>
  <c r="AN24" i="1"/>
  <c r="AN23" i="1"/>
  <c r="AN22" i="1"/>
  <c r="AN21" i="1"/>
  <c r="AN20" i="1"/>
  <c r="AN19" i="1"/>
  <c r="AN18" i="1"/>
  <c r="AN17" i="1"/>
  <c r="AN16" i="1"/>
  <c r="AH15" i="1"/>
  <c r="M23" i="1"/>
  <c r="L23" i="1"/>
  <c r="K23" i="1"/>
  <c r="J23" i="1"/>
  <c r="I23" i="1"/>
  <c r="H23" i="1"/>
  <c r="G23" i="1"/>
  <c r="F23" i="1"/>
  <c r="E23" i="1"/>
  <c r="D23" i="1"/>
  <c r="C23" i="1"/>
  <c r="M15" i="1"/>
  <c r="L15" i="1"/>
  <c r="K15" i="1"/>
  <c r="J15" i="1"/>
  <c r="I15" i="1"/>
  <c r="H15" i="1"/>
  <c r="G15" i="1"/>
  <c r="F15" i="1"/>
  <c r="E15" i="1"/>
  <c r="D15" i="1"/>
  <c r="C15" i="1"/>
  <c r="D7" i="1"/>
  <c r="E7" i="1"/>
  <c r="F7" i="1"/>
  <c r="G7" i="1"/>
  <c r="H7" i="1"/>
  <c r="I7" i="1"/>
  <c r="J7" i="1"/>
  <c r="K7" i="1"/>
  <c r="L7" i="1"/>
  <c r="M7" i="1"/>
  <c r="C7" i="1"/>
  <c r="AS25" i="1"/>
  <c r="AQ25" i="1"/>
  <c r="AS24" i="1"/>
  <c r="AQ24" i="1"/>
  <c r="AS23" i="1"/>
  <c r="AQ23" i="1"/>
  <c r="AS22" i="1"/>
  <c r="AQ22" i="1"/>
  <c r="AS21" i="1"/>
  <c r="AQ21" i="1"/>
  <c r="AS20" i="1"/>
  <c r="AQ20" i="1"/>
  <c r="AS19" i="1"/>
  <c r="AQ19" i="1"/>
  <c r="AS18" i="1"/>
  <c r="AQ18" i="1"/>
  <c r="AS17" i="1"/>
  <c r="AQ17" i="1"/>
  <c r="AS16" i="1"/>
  <c r="AQ16" i="1"/>
  <c r="AQ15" i="1"/>
  <c r="AL25" i="1"/>
  <c r="AL24" i="1"/>
  <c r="AL23" i="1"/>
  <c r="AL22" i="1"/>
  <c r="AL21" i="1"/>
  <c r="AL20" i="1"/>
  <c r="AL19" i="1"/>
  <c r="AL18" i="1"/>
  <c r="AL17" i="1"/>
  <c r="AL16" i="1"/>
  <c r="AL15" i="1"/>
  <c r="AG16" i="1"/>
  <c r="AG17" i="1"/>
  <c r="AG18" i="1"/>
  <c r="AG19" i="1"/>
  <c r="AG20" i="1"/>
  <c r="AG21" i="1"/>
  <c r="AG22" i="1"/>
  <c r="AG23" i="1"/>
  <c r="AG24" i="1"/>
  <c r="AG25" i="1"/>
  <c r="M24" i="1"/>
  <c r="L24" i="1"/>
  <c r="K24" i="1"/>
  <c r="J24" i="1"/>
  <c r="I24" i="1"/>
  <c r="H24" i="1"/>
  <c r="G24" i="1"/>
  <c r="F24" i="1"/>
  <c r="E24" i="1"/>
  <c r="D24" i="1"/>
  <c r="C24" i="1"/>
  <c r="M16" i="1"/>
  <c r="L16" i="1"/>
  <c r="K16" i="1"/>
  <c r="J16" i="1"/>
  <c r="I16" i="1"/>
  <c r="H16" i="1"/>
  <c r="G16" i="1"/>
  <c r="F16" i="1"/>
  <c r="E16" i="1"/>
  <c r="D16" i="1"/>
  <c r="C16" i="1"/>
  <c r="F8" i="1"/>
  <c r="G8" i="1"/>
  <c r="H8" i="1"/>
  <c r="I8" i="1"/>
  <c r="J8" i="1"/>
  <c r="K8" i="1"/>
  <c r="L8" i="1"/>
  <c r="M8" i="1"/>
  <c r="AI16" i="1"/>
  <c r="AD4" i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I25" i="1"/>
  <c r="AI24" i="1"/>
  <c r="AI23" i="1"/>
  <c r="AI22" i="1"/>
  <c r="AI21" i="1"/>
  <c r="AI20" i="1"/>
  <c r="AI19" i="1"/>
  <c r="AI18" i="1"/>
  <c r="AI17" i="1"/>
  <c r="AG15" i="1"/>
  <c r="AB15" i="1" l="1"/>
  <c r="AA16" i="1" s="1"/>
  <c r="M25" i="1"/>
  <c r="L25" i="1"/>
  <c r="K25" i="1"/>
  <c r="J25" i="1"/>
  <c r="I25" i="1"/>
  <c r="H25" i="1"/>
  <c r="G25" i="1"/>
  <c r="F25" i="1"/>
  <c r="E25" i="1"/>
  <c r="M17" i="1"/>
  <c r="L17" i="1"/>
  <c r="K17" i="1"/>
  <c r="J17" i="1"/>
  <c r="I17" i="1"/>
  <c r="H17" i="1"/>
  <c r="G17" i="1"/>
  <c r="F17" i="1"/>
  <c r="E17" i="1"/>
  <c r="F9" i="1"/>
  <c r="G9" i="1"/>
  <c r="H9" i="1"/>
  <c r="I9" i="1"/>
  <c r="J9" i="1"/>
  <c r="K9" i="1"/>
  <c r="L9" i="1"/>
  <c r="M9" i="1"/>
  <c r="E9" i="1"/>
  <c r="C8" i="1"/>
  <c r="D8" i="1"/>
  <c r="E8" i="1"/>
</calcChain>
</file>

<file path=xl/sharedStrings.xml><?xml version="1.0" encoding="utf-8"?>
<sst xmlns="http://schemas.openxmlformats.org/spreadsheetml/2006/main" count="100" uniqueCount="40">
  <si>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</si>
  <si>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</si>
  <si>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</si>
  <si>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</si>
  <si>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</si>
  <si>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</si>
  <si>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</si>
  <si>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</si>
  <si>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</si>
  <si>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</si>
  <si>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</si>
  <si>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Leisure &amp; Hospitality </t>
  </si>
  <si>
    <t>YEAR</t>
  </si>
  <si>
    <t/>
  </si>
  <si>
    <t>January</t>
  </si>
  <si>
    <t>Arts, Entertainment, And Recreation</t>
  </si>
  <si>
    <t>Accommodation And Food Services</t>
  </si>
  <si>
    <t>Year-to-Year Change:</t>
  </si>
  <si>
    <t>Change from February 2020:</t>
  </si>
  <si>
    <t>Date</t>
  </si>
  <si>
    <t>Year-to-Year Change</t>
  </si>
  <si>
    <t>Change from February 2020</t>
  </si>
  <si>
    <t>Jobs</t>
  </si>
  <si>
    <t>Year-to-Year % Change: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</si>
  <si>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</si>
  <si>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</si>
  <si>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</si>
  <si>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</si>
  <si>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</si>
  <si>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</si>
  <si>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</si>
  <si>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</si>
  <si>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</si>
  <si>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</si>
  <si>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</si>
  <si>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 to Month</t>
  </si>
  <si>
    <t xml:space="preserve">Month to Month </t>
  </si>
  <si>
    <t>Jobs in Idaho's Leisure &amp; Hospitality Sector and Component Industries; Seasonally Adjusted</t>
  </si>
  <si>
    <t>Data Source:</t>
  </si>
  <si>
    <t>US Bureau of Labor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</si>
</sst>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164" fontId="0" fillId="0" borderId="0" xfId="2" applyNumberFormat="1" applyFont="1" applyAlignment="1">
      <alignment horizontal="right" vertical="center"/>
    </xf>
    <xf numFmtId="165" fontId="0" fillId="0" borderId="0" xfId="1" applyNumberFormat="1" applyFont="1"/>
    <xf numFmtId="14" fontId="0" fillId="0" borderId="0" xfId="0" applyNumberFormat="1"/>
    <xf numFmtId="0" fontId="0" fillId="0" borderId="0" xfId="0" applyFon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wrapText="1"/>
    </xf>
    <xf numFmtId="164" fontId="0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Leisure &amp; Hospitality: Seasonally</a:t>
            </a:r>
            <a:r>
              <a:rPr lang="en-US" baseline="0"/>
              <a:t> Adjusted Monthly </a:t>
            </a:r>
            <a:r>
              <a:rPr lang="en-US"/>
              <a:t>Change in Jobs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Leisure &amp; Hospitality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Data!$AB$15:$AC$26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Data!$AF$15:$AF$26</c:f>
              <c:numCache>
                <c:formatCode>_(* #,##0_);_(* \(#,##0\);_(* "-"??_);_(@_)</c:formatCode>
                <c:ptCount val="12"/>
                <c:pt idx="0">
                  <c:v>500</c:v>
                </c:pt>
                <c:pt idx="1">
                  <c:v>-200</c:v>
                </c:pt>
                <c:pt idx="2">
                  <c:v>-2100</c:v>
                </c:pt>
                <c:pt idx="3">
                  <c:v>-34600</c:v>
                </c:pt>
                <c:pt idx="4">
                  <c:v>10400</c:v>
                </c:pt>
                <c:pt idx="5">
                  <c:v>13800</c:v>
                </c:pt>
                <c:pt idx="6">
                  <c:v>2200</c:v>
                </c:pt>
                <c:pt idx="7">
                  <c:v>4000</c:v>
                </c:pt>
                <c:pt idx="8">
                  <c:v>1800</c:v>
                </c:pt>
                <c:pt idx="9">
                  <c:v>3300</c:v>
                </c:pt>
                <c:pt idx="10">
                  <c:v>-400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6-4A76-82CC-F8B4F796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289216"/>
        <c:axId val="561290200"/>
      </c:barChart>
      <c:catAx>
        <c:axId val="5612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90200"/>
        <c:crosses val="autoZero"/>
        <c:auto val="1"/>
        <c:lblAlgn val="ctr"/>
        <c:lblOffset val="100"/>
        <c:noMultiLvlLbl val="0"/>
      </c:catAx>
      <c:valAx>
        <c:axId val="56129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in Seasonally Adjusted Jobs from February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Data!$AJ$1</c:f>
              <c:strCache>
                <c:ptCount val="1"/>
                <c:pt idx="0">
                  <c:v>Arts, Entertainment, And Recreation</c:v>
                </c:pt>
              </c:strCache>
            </c:strRef>
          </c:tx>
          <c:spPr>
            <a:solidFill>
              <a:schemeClr val="accent2"/>
            </a:solidFill>
            <a:ln w="44450">
              <a:noFill/>
            </a:ln>
            <a:effectLst/>
          </c:spPr>
          <c:invertIfNegative val="0"/>
          <c:cat>
            <c:multiLvlStrRef>
              <c:f>Data!$AA$16:$AC$26</c:f>
              <c:multiLvlStrCache>
                <c:ptCount val="11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Data!$AN$16:$AN$26</c:f>
              <c:numCache>
                <c:formatCode>#,##0</c:formatCode>
                <c:ptCount val="11"/>
                <c:pt idx="0">
                  <c:v>0</c:v>
                </c:pt>
                <c:pt idx="1">
                  <c:v>-600</c:v>
                </c:pt>
                <c:pt idx="2">
                  <c:v>-8000</c:v>
                </c:pt>
                <c:pt idx="3">
                  <c:v>-5700</c:v>
                </c:pt>
                <c:pt idx="4">
                  <c:v>-5500</c:v>
                </c:pt>
                <c:pt idx="5">
                  <c:v>-4800</c:v>
                </c:pt>
                <c:pt idx="6">
                  <c:v>-5000</c:v>
                </c:pt>
                <c:pt idx="7">
                  <c:v>-3500</c:v>
                </c:pt>
                <c:pt idx="8">
                  <c:v>-2500</c:v>
                </c:pt>
                <c:pt idx="9">
                  <c:v>-2300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B-43B4-8D3D-DC2BAF59A351}"/>
            </c:ext>
          </c:extLst>
        </c:ser>
        <c:ser>
          <c:idx val="2"/>
          <c:order val="2"/>
          <c:tx>
            <c:strRef>
              <c:f>Data!$AO$1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solidFill>
              <a:schemeClr val="accent3"/>
            </a:solidFill>
            <a:ln w="44450">
              <a:noFill/>
            </a:ln>
            <a:effectLst/>
          </c:spPr>
          <c:invertIfNegative val="0"/>
          <c:cat>
            <c:multiLvlStrRef>
              <c:f>Data!$AA$16:$AC$26</c:f>
              <c:multiLvlStrCache>
                <c:ptCount val="11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Data!$AS$16:$AS$26</c:f>
              <c:numCache>
                <c:formatCode>#,##0</c:formatCode>
                <c:ptCount val="11"/>
                <c:pt idx="0">
                  <c:v>0</c:v>
                </c:pt>
                <c:pt idx="1">
                  <c:v>-1500</c:v>
                </c:pt>
                <c:pt idx="2">
                  <c:v>-28700</c:v>
                </c:pt>
                <c:pt idx="3">
                  <c:v>-20600</c:v>
                </c:pt>
                <c:pt idx="4">
                  <c:v>-7000</c:v>
                </c:pt>
                <c:pt idx="5">
                  <c:v>-5500</c:v>
                </c:pt>
                <c:pt idx="6">
                  <c:v>-1300</c:v>
                </c:pt>
                <c:pt idx="7">
                  <c:v>-1000</c:v>
                </c:pt>
                <c:pt idx="8">
                  <c:v>1300</c:v>
                </c:pt>
                <c:pt idx="9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B-43B4-8D3D-DC2BAF59A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289216"/>
        <c:axId val="561290200"/>
      </c:barChart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Leisure &amp; Hospitality 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4.3965519031991824E-3"/>
                  <c:y val="2.6231452289818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E2-4199-BB67-42C1300DBCBA}"/>
                </c:ext>
              </c:extLst>
            </c:dLbl>
            <c:dLbl>
              <c:idx val="9"/>
              <c:layout>
                <c:manualLayout>
                  <c:x val="1.4655173010665193E-3"/>
                  <c:y val="3.6320472401286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E2-4199-BB67-42C1300DBC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Data!$AA$16:$AC$26</c:f>
              <c:multiLvlStrCache>
                <c:ptCount val="11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Data!$AI$16:$AI$26</c:f>
              <c:numCache>
                <c:formatCode>#,##0</c:formatCode>
                <c:ptCount val="11"/>
                <c:pt idx="0">
                  <c:v>0</c:v>
                </c:pt>
                <c:pt idx="1">
                  <c:v>-2100</c:v>
                </c:pt>
                <c:pt idx="2">
                  <c:v>-36700</c:v>
                </c:pt>
                <c:pt idx="3">
                  <c:v>-26300</c:v>
                </c:pt>
                <c:pt idx="4">
                  <c:v>-12500</c:v>
                </c:pt>
                <c:pt idx="5">
                  <c:v>-10300</c:v>
                </c:pt>
                <c:pt idx="6">
                  <c:v>-6300</c:v>
                </c:pt>
                <c:pt idx="7">
                  <c:v>-4500</c:v>
                </c:pt>
                <c:pt idx="8">
                  <c:v>-1200</c:v>
                </c:pt>
                <c:pt idx="9">
                  <c:v>-1600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B-43B4-8D3D-DC2BAF59A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289216"/>
        <c:axId val="561290200"/>
      </c:lineChart>
      <c:catAx>
        <c:axId val="5612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90200"/>
        <c:crosses val="autoZero"/>
        <c:auto val="1"/>
        <c:lblAlgn val="ctr"/>
        <c:lblOffset val="100"/>
        <c:noMultiLvlLbl val="0"/>
      </c:catAx>
      <c:valAx>
        <c:axId val="56129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Leisure &amp; Hospitality: Year-to-Year Change in Jobs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Leisure &amp; Hospitality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Data!$AB$15:$AC$26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Data!$AH$15:$AH$26</c:f>
              <c:numCache>
                <c:formatCode>#,##0</c:formatCode>
                <c:ptCount val="12"/>
                <c:pt idx="0">
                  <c:v>3100</c:v>
                </c:pt>
                <c:pt idx="1">
                  <c:v>2700</c:v>
                </c:pt>
                <c:pt idx="2">
                  <c:v>500</c:v>
                </c:pt>
                <c:pt idx="3">
                  <c:v>-34300</c:v>
                </c:pt>
                <c:pt idx="4">
                  <c:v>-24200</c:v>
                </c:pt>
                <c:pt idx="5">
                  <c:v>-10500</c:v>
                </c:pt>
                <c:pt idx="6">
                  <c:v>-9200</c:v>
                </c:pt>
                <c:pt idx="7">
                  <c:v>-5700</c:v>
                </c:pt>
                <c:pt idx="8">
                  <c:v>-3600</c:v>
                </c:pt>
                <c:pt idx="9">
                  <c:v>-200</c:v>
                </c:pt>
                <c:pt idx="10">
                  <c:v>-200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C-4E40-B473-CD461B85D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289216"/>
        <c:axId val="561290200"/>
      </c:barChart>
      <c:catAx>
        <c:axId val="5612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90200"/>
        <c:crosses val="autoZero"/>
        <c:auto val="1"/>
        <c:lblAlgn val="ctr"/>
        <c:lblOffset val="100"/>
        <c:noMultiLvlLbl val="0"/>
      </c:catAx>
      <c:valAx>
        <c:axId val="56129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199E807-4B82-40B9-99CD-747C298591E8}">
  <sheetPr/>
  <sheetViews>
    <sheetView tabSelected="1" zoomScale="102" workbookViewId="0" zoomToFit="1"/>
  </sheetViews>
  <pageMargins left="0.7" right="0.7" top="0.75" bottom="0.75" header="0.3" footer="0.3"/>
  <pageSetup orientation="landscape" r:id="rId1"/>
  <headerFooter>
    <oddFooter>&amp;RData Source: US Bureau of Labor Statistics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A93EB68-DAB9-4C91-8CA9-DDCE00669605}">
  <sheetPr/>
  <sheetViews>
    <sheetView zoomScale="102" workbookViewId="0" zoomToFit="1"/>
  </sheetViews>
  <pageMargins left="0.7" right="0.7" top="0.75" bottom="0.75" header="0.3" footer="0.3"/>
  <pageSetup orientation="landscape" r:id="rId1"/>
  <headerFooter>
    <oddFooter>&amp;RData Source: US Bureau of Labor Statistics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521EF45-3A70-4DB9-A76D-77CA68183CE4}">
  <sheetPr/>
  <sheetViews>
    <sheetView zoomScale="102" workbookViewId="0" zoomToFit="1"/>
  </sheetViews>
  <pageMargins left="0.7" right="0.7" top="0.75" bottom="0.75" header="0.3" footer="0.3"/>
  <pageSetup orientation="landscape" r:id="rId1"/>
  <headerFooter>
    <oddFooter>&amp;RData Source: US Bureau of Labor Statistics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EEA25A-647F-4FB3-A8DD-E90000248D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F4AD2C-CE3E-402C-A4A4-325F2A2718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CCC9D5-89BE-409A-B1C4-831D08A58C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7"/>
  <sheetViews>
    <sheetView workbookViewId="0"/>
  </sheetViews>
  <sheetFormatPr defaultRowHeight="15" x14ac:dyDescent="0.25"/>
  <cols>
    <col min="2" max="2" width="13.42578125" customWidth="1"/>
    <col min="3" max="14" width="10.7109375" customWidth="1"/>
    <col min="30" max="30" width="9.7109375" customWidth="1"/>
    <col min="34" max="34" width="10.140625" bestFit="1" customWidth="1"/>
  </cols>
  <sheetData>
    <row r="1" spans="1:56" ht="21" x14ac:dyDescent="0.35">
      <c r="B1" s="18" t="s">
        <v>37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AE1" s="11" t="s">
        <v>11</v>
      </c>
      <c r="AF1" s="11"/>
      <c r="AJ1" s="11" t="s">
        <v>15</v>
      </c>
      <c r="AK1" s="11"/>
      <c r="AL1" s="11"/>
      <c r="AM1" s="11"/>
      <c r="AO1" s="11" t="s">
        <v>16</v>
      </c>
      <c r="AP1" s="11"/>
      <c r="AQ1" s="4"/>
      <c r="AU1" s="5"/>
      <c r="AV1" s="5"/>
      <c r="AZ1" s="4"/>
      <c r="BC1" s="5"/>
      <c r="BD1" s="5"/>
    </row>
    <row r="2" spans="1:56" ht="15.75" x14ac:dyDescent="0.25">
      <c r="AD2" t="s">
        <v>19</v>
      </c>
      <c r="AE2" t="s">
        <v>22</v>
      </c>
      <c r="AF2" t="s">
        <v>35</v>
      </c>
      <c r="AG2" t="s">
        <v>20</v>
      </c>
      <c r="AI2" t="s">
        <v>21</v>
      </c>
      <c r="AJ2" t="s">
        <v>22</v>
      </c>
      <c r="AK2" t="s">
        <v>35</v>
      </c>
      <c r="AL2" t="s">
        <v>20</v>
      </c>
      <c r="AM2" t="s">
        <v>21</v>
      </c>
      <c r="AN2" t="s">
        <v>21</v>
      </c>
      <c r="AO2" t="s">
        <v>22</v>
      </c>
      <c r="AP2" t="s">
        <v>36</v>
      </c>
      <c r="AQ2" t="s">
        <v>20</v>
      </c>
      <c r="AR2" t="s">
        <v>21</v>
      </c>
      <c r="AS2" t="s">
        <v>21</v>
      </c>
      <c r="AZ2" s="2"/>
    </row>
    <row r="3" spans="1:56" ht="15.75" x14ac:dyDescent="0.25">
      <c r="B3" s="1" t="s">
        <v>11</v>
      </c>
      <c r="AB3">
        <f>YEAR(AD3)</f>
        <v>2019</v>
      </c>
      <c r="AC3" t="s">
        <v>24</v>
      </c>
      <c r="AD3" s="10">
        <v>43466</v>
      </c>
      <c r="AE3" s="9">
        <v>81700</v>
      </c>
      <c r="AF3" s="9"/>
      <c r="AJ3" s="9">
        <v>12500</v>
      </c>
      <c r="AK3" s="9"/>
      <c r="AL3" s="7"/>
      <c r="AO3" s="9">
        <v>69200</v>
      </c>
      <c r="AP3" s="9"/>
      <c r="AQ3" s="2"/>
      <c r="AZ3" s="2"/>
    </row>
    <row r="4" spans="1:56" ht="15.75" x14ac:dyDescent="0.25">
      <c r="A4" s="1"/>
      <c r="B4" s="4" t="s">
        <v>12</v>
      </c>
      <c r="C4" s="2" t="s">
        <v>14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AC4" t="s">
        <v>25</v>
      </c>
      <c r="AD4" s="10">
        <f>EOMONTH(AD3,0)+1</f>
        <v>43497</v>
      </c>
      <c r="AE4" s="9">
        <v>81900</v>
      </c>
      <c r="AF4" s="9">
        <f>AE4-AE3</f>
        <v>200</v>
      </c>
      <c r="AJ4" s="9">
        <v>12500</v>
      </c>
      <c r="AK4" s="9">
        <f>AJ4-AJ3</f>
        <v>0</v>
      </c>
      <c r="AL4" s="7"/>
      <c r="AO4" s="9">
        <v>69400</v>
      </c>
      <c r="AP4" s="9">
        <f>AO4-AO3</f>
        <v>200</v>
      </c>
      <c r="AQ4" s="2"/>
      <c r="AZ4" s="2"/>
    </row>
    <row r="5" spans="1:56" ht="15.75" x14ac:dyDescent="0.25">
      <c r="B5" s="4">
        <v>2020</v>
      </c>
      <c r="C5" s="9">
        <v>84800</v>
      </c>
      <c r="D5" s="9">
        <v>84600</v>
      </c>
      <c r="E5" s="9">
        <v>82500</v>
      </c>
      <c r="F5" s="9">
        <v>47900</v>
      </c>
      <c r="G5" s="9">
        <v>58300</v>
      </c>
      <c r="H5" s="9">
        <v>72100</v>
      </c>
      <c r="I5" s="9">
        <v>74300</v>
      </c>
      <c r="J5" s="9">
        <v>78300</v>
      </c>
      <c r="K5" s="9">
        <v>80100</v>
      </c>
      <c r="L5" s="9">
        <v>83400</v>
      </c>
      <c r="M5" s="9">
        <v>83000</v>
      </c>
      <c r="N5" s="9" t="s">
        <v>13</v>
      </c>
      <c r="AC5" t="s">
        <v>26</v>
      </c>
      <c r="AD5" s="10">
        <f t="shared" ref="AD5:AD25" si="0">EOMONTH(AD4,0)+1</f>
        <v>43525</v>
      </c>
      <c r="AE5" s="9">
        <v>82000</v>
      </c>
      <c r="AF5" s="9">
        <f t="shared" ref="AF5:AF25" si="1">AE5-AE4</f>
        <v>100</v>
      </c>
      <c r="AJ5" s="9">
        <v>12500</v>
      </c>
      <c r="AK5" s="9">
        <f t="shared" ref="AK5:AK25" si="2">AJ5-AJ4</f>
        <v>0</v>
      </c>
      <c r="AO5" s="9">
        <v>69500</v>
      </c>
      <c r="AP5" s="9">
        <f t="shared" ref="AP5:AP25" si="3">AO5-AO4</f>
        <v>100</v>
      </c>
      <c r="AQ5" s="2"/>
      <c r="AZ5" s="2"/>
    </row>
    <row r="6" spans="1:56" ht="15.75" x14ac:dyDescent="0.25">
      <c r="B6" s="4">
        <v>2019</v>
      </c>
      <c r="C6" s="9">
        <v>81700</v>
      </c>
      <c r="D6" s="9">
        <v>81900</v>
      </c>
      <c r="E6" s="9">
        <v>82000</v>
      </c>
      <c r="F6" s="9">
        <v>82200</v>
      </c>
      <c r="G6" s="9">
        <v>82500</v>
      </c>
      <c r="H6" s="9">
        <v>82600</v>
      </c>
      <c r="I6" s="9">
        <v>83500</v>
      </c>
      <c r="J6" s="9">
        <v>84000</v>
      </c>
      <c r="K6" s="9">
        <v>83700</v>
      </c>
      <c r="L6" s="9">
        <v>83600</v>
      </c>
      <c r="M6" s="9">
        <v>83200</v>
      </c>
      <c r="N6" s="9">
        <v>84300</v>
      </c>
      <c r="AC6" t="s">
        <v>27</v>
      </c>
      <c r="AD6" s="10">
        <f t="shared" si="0"/>
        <v>43556</v>
      </c>
      <c r="AE6" s="9">
        <v>82200</v>
      </c>
      <c r="AF6" s="9">
        <f t="shared" si="1"/>
        <v>200</v>
      </c>
      <c r="AJ6" s="9">
        <v>12500</v>
      </c>
      <c r="AK6" s="9">
        <f t="shared" si="2"/>
        <v>0</v>
      </c>
      <c r="AO6" s="9">
        <v>69700</v>
      </c>
      <c r="AP6" s="9">
        <f t="shared" si="3"/>
        <v>200</v>
      </c>
      <c r="AQ6" s="2"/>
      <c r="AZ6" s="2"/>
    </row>
    <row r="7" spans="1:56" ht="26.25" x14ac:dyDescent="0.25">
      <c r="B7" s="14" t="s">
        <v>17</v>
      </c>
      <c r="C7" s="12">
        <f>C5-C6</f>
        <v>3100</v>
      </c>
      <c r="D7" s="12">
        <f t="shared" ref="D7:M7" si="4">D5-D6</f>
        <v>2700</v>
      </c>
      <c r="E7" s="12">
        <f t="shared" si="4"/>
        <v>500</v>
      </c>
      <c r="F7" s="12">
        <f t="shared" si="4"/>
        <v>-34300</v>
      </c>
      <c r="G7" s="12">
        <f t="shared" si="4"/>
        <v>-24200</v>
      </c>
      <c r="H7" s="12">
        <f t="shared" si="4"/>
        <v>-10500</v>
      </c>
      <c r="I7" s="12">
        <f t="shared" si="4"/>
        <v>-9200</v>
      </c>
      <c r="J7" s="12">
        <f t="shared" si="4"/>
        <v>-5700</v>
      </c>
      <c r="K7" s="12">
        <f t="shared" si="4"/>
        <v>-3600</v>
      </c>
      <c r="L7" s="12">
        <f t="shared" si="4"/>
        <v>-200</v>
      </c>
      <c r="M7" s="12">
        <f t="shared" si="4"/>
        <v>-200</v>
      </c>
      <c r="N7" s="12"/>
      <c r="AC7" t="s">
        <v>3</v>
      </c>
      <c r="AD7" s="10">
        <f t="shared" si="0"/>
        <v>43586</v>
      </c>
      <c r="AE7" s="9">
        <v>82500</v>
      </c>
      <c r="AF7" s="9">
        <f t="shared" si="1"/>
        <v>300</v>
      </c>
      <c r="AJ7" s="9">
        <v>12600</v>
      </c>
      <c r="AK7" s="9">
        <f t="shared" si="2"/>
        <v>100</v>
      </c>
      <c r="AO7" s="9">
        <v>69900</v>
      </c>
      <c r="AP7" s="9">
        <f t="shared" si="3"/>
        <v>200</v>
      </c>
      <c r="AQ7" s="2"/>
      <c r="AZ7" s="2"/>
    </row>
    <row r="8" spans="1:56" ht="26.25" x14ac:dyDescent="0.25">
      <c r="B8" s="14" t="s">
        <v>23</v>
      </c>
      <c r="C8" s="15">
        <f t="shared" ref="C8:M8" si="5">C5/C6-1</f>
        <v>3.7943696450428499E-2</v>
      </c>
      <c r="D8" s="15">
        <f t="shared" si="5"/>
        <v>3.2967032967033072E-2</v>
      </c>
      <c r="E8" s="15">
        <f t="shared" si="5"/>
        <v>6.0975609756097615E-3</v>
      </c>
      <c r="F8" s="15">
        <f t="shared" si="5"/>
        <v>-0.41727493917274938</v>
      </c>
      <c r="G8" s="15">
        <f t="shared" si="5"/>
        <v>-0.29333333333333333</v>
      </c>
      <c r="H8" s="15">
        <f t="shared" si="5"/>
        <v>-0.1271186440677966</v>
      </c>
      <c r="I8" s="15">
        <f t="shared" si="5"/>
        <v>-0.1101796407185629</v>
      </c>
      <c r="J8" s="15">
        <f t="shared" si="5"/>
        <v>-6.7857142857142838E-2</v>
      </c>
      <c r="K8" s="15">
        <f t="shared" si="5"/>
        <v>-4.3010752688172005E-2</v>
      </c>
      <c r="L8" s="15">
        <f t="shared" si="5"/>
        <v>-2.3923444976076125E-3</v>
      </c>
      <c r="M8" s="15">
        <f t="shared" si="5"/>
        <v>-2.4038461538461453E-3</v>
      </c>
      <c r="N8" s="15"/>
      <c r="AC8" t="s">
        <v>28</v>
      </c>
      <c r="AD8" s="10">
        <f t="shared" si="0"/>
        <v>43617</v>
      </c>
      <c r="AE8" s="9">
        <v>82600</v>
      </c>
      <c r="AF8" s="9">
        <f t="shared" si="1"/>
        <v>100</v>
      </c>
      <c r="AJ8" s="9">
        <v>12700</v>
      </c>
      <c r="AK8" s="9">
        <f t="shared" si="2"/>
        <v>100</v>
      </c>
      <c r="AO8" s="9">
        <v>69900</v>
      </c>
      <c r="AP8" s="9">
        <f t="shared" si="3"/>
        <v>0</v>
      </c>
      <c r="AQ8" s="2"/>
      <c r="AZ8" s="2"/>
    </row>
    <row r="9" spans="1:56" ht="26.25" x14ac:dyDescent="0.25">
      <c r="B9" s="14" t="s">
        <v>18</v>
      </c>
      <c r="C9" s="12"/>
      <c r="D9" s="12"/>
      <c r="E9" s="12">
        <f t="shared" ref="E9:M9" si="6">E5-$D5</f>
        <v>-2100</v>
      </c>
      <c r="F9" s="12">
        <f t="shared" si="6"/>
        <v>-36700</v>
      </c>
      <c r="G9" s="12">
        <f t="shared" si="6"/>
        <v>-26300</v>
      </c>
      <c r="H9" s="12">
        <f t="shared" si="6"/>
        <v>-12500</v>
      </c>
      <c r="I9" s="12">
        <f t="shared" si="6"/>
        <v>-10300</v>
      </c>
      <c r="J9" s="12">
        <f t="shared" si="6"/>
        <v>-6300</v>
      </c>
      <c r="K9" s="12">
        <f t="shared" si="6"/>
        <v>-4500</v>
      </c>
      <c r="L9" s="12">
        <f t="shared" si="6"/>
        <v>-1200</v>
      </c>
      <c r="M9" s="12">
        <f t="shared" si="6"/>
        <v>-1600</v>
      </c>
      <c r="N9" s="12"/>
      <c r="AC9" t="s">
        <v>29</v>
      </c>
      <c r="AD9" s="10">
        <f t="shared" si="0"/>
        <v>43647</v>
      </c>
      <c r="AE9" s="9">
        <v>83500</v>
      </c>
      <c r="AF9" s="9">
        <f t="shared" si="1"/>
        <v>900</v>
      </c>
      <c r="AJ9" s="9">
        <v>13000</v>
      </c>
      <c r="AK9" s="9">
        <f t="shared" si="2"/>
        <v>300</v>
      </c>
      <c r="AO9" s="9">
        <v>70500</v>
      </c>
      <c r="AP9" s="9">
        <f t="shared" si="3"/>
        <v>600</v>
      </c>
      <c r="AQ9" s="2"/>
      <c r="AZ9" s="2"/>
    </row>
    <row r="10" spans="1:56" ht="15.75" x14ac:dyDescent="0.25">
      <c r="AC10" t="s">
        <v>30</v>
      </c>
      <c r="AD10" s="10">
        <f t="shared" si="0"/>
        <v>43678</v>
      </c>
      <c r="AE10" s="9">
        <v>84000</v>
      </c>
      <c r="AF10" s="9">
        <f t="shared" si="1"/>
        <v>500</v>
      </c>
      <c r="AJ10" s="9">
        <v>13200</v>
      </c>
      <c r="AK10" s="9">
        <f t="shared" si="2"/>
        <v>200</v>
      </c>
      <c r="AO10" s="9">
        <v>70800</v>
      </c>
      <c r="AP10" s="9">
        <f t="shared" si="3"/>
        <v>300</v>
      </c>
      <c r="AQ10" s="2"/>
      <c r="AZ10" s="2"/>
    </row>
    <row r="11" spans="1:56" ht="15.75" x14ac:dyDescent="0.25">
      <c r="B11" s="1" t="s">
        <v>15</v>
      </c>
      <c r="AC11" t="s">
        <v>31</v>
      </c>
      <c r="AD11" s="10">
        <f t="shared" si="0"/>
        <v>43709</v>
      </c>
      <c r="AE11" s="9">
        <v>83700</v>
      </c>
      <c r="AF11" s="9">
        <f t="shared" si="1"/>
        <v>-300</v>
      </c>
      <c r="AJ11" s="9">
        <v>12900</v>
      </c>
      <c r="AK11" s="9">
        <f t="shared" si="2"/>
        <v>-300</v>
      </c>
      <c r="AO11" s="9">
        <v>70800</v>
      </c>
      <c r="AP11" s="9">
        <f t="shared" si="3"/>
        <v>0</v>
      </c>
      <c r="AQ11" s="2"/>
      <c r="AZ11" s="2"/>
    </row>
    <row r="12" spans="1:56" ht="15.75" x14ac:dyDescent="0.25">
      <c r="B12" s="4" t="s">
        <v>12</v>
      </c>
      <c r="C12" s="2" t="s">
        <v>14</v>
      </c>
      <c r="D12" s="2" t="s">
        <v>0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5</v>
      </c>
      <c r="J12" s="2" t="s">
        <v>6</v>
      </c>
      <c r="K12" s="2" t="s">
        <v>7</v>
      </c>
      <c r="L12" s="2" t="s">
        <v>8</v>
      </c>
      <c r="M12" s="2" t="s">
        <v>9</v>
      </c>
      <c r="N12" s="2" t="s">
        <v>10</v>
      </c>
      <c r="AC12" t="s">
        <v>32</v>
      </c>
      <c r="AD12" s="10">
        <f t="shared" si="0"/>
        <v>43739</v>
      </c>
      <c r="AE12" s="9">
        <v>83600</v>
      </c>
      <c r="AF12" s="9">
        <f t="shared" si="1"/>
        <v>-100</v>
      </c>
      <c r="AJ12" s="9">
        <v>13000</v>
      </c>
      <c r="AK12" s="9">
        <f t="shared" si="2"/>
        <v>100</v>
      </c>
      <c r="AO12" s="9">
        <v>70600</v>
      </c>
      <c r="AP12" s="9">
        <f t="shared" si="3"/>
        <v>-200</v>
      </c>
      <c r="AQ12" s="2"/>
      <c r="AZ12" s="2"/>
    </row>
    <row r="13" spans="1:56" ht="15.75" x14ac:dyDescent="0.25">
      <c r="B13" s="4">
        <v>2020</v>
      </c>
      <c r="C13" s="9">
        <v>14000</v>
      </c>
      <c r="D13" s="9">
        <v>14300</v>
      </c>
      <c r="E13" s="9">
        <v>13700</v>
      </c>
      <c r="F13" s="9">
        <v>6300</v>
      </c>
      <c r="G13" s="9">
        <v>8600</v>
      </c>
      <c r="H13" s="9">
        <v>8800</v>
      </c>
      <c r="I13" s="9">
        <v>9500</v>
      </c>
      <c r="J13" s="9">
        <v>9300</v>
      </c>
      <c r="K13" s="9">
        <v>10800</v>
      </c>
      <c r="L13" s="9">
        <v>11800</v>
      </c>
      <c r="M13" s="9">
        <v>12000</v>
      </c>
      <c r="N13" s="9" t="s">
        <v>13</v>
      </c>
      <c r="AC13" t="s">
        <v>33</v>
      </c>
      <c r="AD13" s="10">
        <f t="shared" si="0"/>
        <v>43770</v>
      </c>
      <c r="AE13" s="9">
        <v>83200</v>
      </c>
      <c r="AF13" s="9">
        <f t="shared" si="1"/>
        <v>-400</v>
      </c>
      <c r="AJ13" s="9">
        <v>12900</v>
      </c>
      <c r="AK13" s="9">
        <f t="shared" si="2"/>
        <v>-100</v>
      </c>
      <c r="AO13" s="9">
        <v>70300</v>
      </c>
      <c r="AP13" s="9">
        <f t="shared" si="3"/>
        <v>-300</v>
      </c>
      <c r="AQ13" s="2"/>
      <c r="AS13" s="9"/>
      <c r="AU13" s="8"/>
      <c r="AV13" s="6"/>
      <c r="AZ13" s="2"/>
      <c r="BC13" s="8"/>
      <c r="BD13" s="6"/>
    </row>
    <row r="14" spans="1:56" x14ac:dyDescent="0.25">
      <c r="B14" s="4">
        <v>2019</v>
      </c>
      <c r="C14" s="9">
        <v>12500</v>
      </c>
      <c r="D14" s="9">
        <v>12500</v>
      </c>
      <c r="E14" s="9">
        <v>12500</v>
      </c>
      <c r="F14" s="9">
        <v>12500</v>
      </c>
      <c r="G14" s="9">
        <v>12600</v>
      </c>
      <c r="H14" s="9">
        <v>12700</v>
      </c>
      <c r="I14" s="9">
        <v>13000</v>
      </c>
      <c r="J14" s="9">
        <v>13200</v>
      </c>
      <c r="K14" s="9">
        <v>12900</v>
      </c>
      <c r="L14" s="9">
        <v>13000</v>
      </c>
      <c r="M14" s="9">
        <v>12900</v>
      </c>
      <c r="N14" s="9">
        <v>14000</v>
      </c>
      <c r="AC14" t="s">
        <v>34</v>
      </c>
      <c r="AD14" s="10">
        <f t="shared" si="0"/>
        <v>43800</v>
      </c>
      <c r="AE14" s="9">
        <v>84300</v>
      </c>
      <c r="AF14" s="9">
        <f t="shared" si="1"/>
        <v>1100</v>
      </c>
      <c r="AG14" s="9" t="s">
        <v>13</v>
      </c>
      <c r="AH14" s="9"/>
      <c r="AJ14" s="9">
        <v>14000</v>
      </c>
      <c r="AK14" s="9">
        <f t="shared" si="2"/>
        <v>1100</v>
      </c>
      <c r="AL14" s="6"/>
      <c r="AO14" s="9">
        <v>70300</v>
      </c>
      <c r="AP14" s="9">
        <f t="shared" si="3"/>
        <v>0</v>
      </c>
      <c r="AQ14" s="3"/>
    </row>
    <row r="15" spans="1:56" ht="26.25" x14ac:dyDescent="0.25">
      <c r="B15" s="14" t="s">
        <v>17</v>
      </c>
      <c r="C15" s="12">
        <f>C13-C14</f>
        <v>1500</v>
      </c>
      <c r="D15" s="12">
        <f t="shared" ref="D15" si="7">D13-D14</f>
        <v>1800</v>
      </c>
      <c r="E15" s="12">
        <f t="shared" ref="E15" si="8">E13-E14</f>
        <v>1200</v>
      </c>
      <c r="F15" s="12">
        <f t="shared" ref="F15" si="9">F13-F14</f>
        <v>-6200</v>
      </c>
      <c r="G15" s="12">
        <f t="shared" ref="G15" si="10">G13-G14</f>
        <v>-4000</v>
      </c>
      <c r="H15" s="12">
        <f t="shared" ref="H15" si="11">H13-H14</f>
        <v>-3900</v>
      </c>
      <c r="I15" s="12">
        <f t="shared" ref="I15" si="12">I13-I14</f>
        <v>-3500</v>
      </c>
      <c r="J15" s="12">
        <f t="shared" ref="J15" si="13">J13-J14</f>
        <v>-3900</v>
      </c>
      <c r="K15" s="12">
        <f t="shared" ref="K15" si="14">K13-K14</f>
        <v>-2100</v>
      </c>
      <c r="L15" s="12">
        <f t="shared" ref="L15" si="15">L13-L14</f>
        <v>-1200</v>
      </c>
      <c r="M15" s="12">
        <f t="shared" ref="M15" si="16">M13-M14</f>
        <v>-900</v>
      </c>
      <c r="N15" s="12"/>
      <c r="AB15">
        <f>YEAR(AD15)</f>
        <v>2020</v>
      </c>
      <c r="AC15" t="s">
        <v>24</v>
      </c>
      <c r="AD15" s="10">
        <f t="shared" si="0"/>
        <v>43831</v>
      </c>
      <c r="AE15" s="9">
        <v>84800</v>
      </c>
      <c r="AF15" s="9">
        <f t="shared" si="1"/>
        <v>500</v>
      </c>
      <c r="AG15" s="8">
        <f>AE15/AE3-1</f>
        <v>3.7943696450428499E-2</v>
      </c>
      <c r="AH15" s="13">
        <f>AE15-AE3</f>
        <v>3100</v>
      </c>
      <c r="AI15" s="13"/>
      <c r="AJ15" s="9">
        <v>14000</v>
      </c>
      <c r="AK15" s="9">
        <f t="shared" si="2"/>
        <v>0</v>
      </c>
      <c r="AL15" s="8">
        <f>AJ15/AJ3-1</f>
        <v>0.12000000000000011</v>
      </c>
      <c r="AM15" s="13">
        <f>AJ15-AJ3</f>
        <v>1500</v>
      </c>
      <c r="AN15" s="13"/>
      <c r="AO15" s="9">
        <v>70800</v>
      </c>
      <c r="AP15" s="9">
        <f t="shared" si="3"/>
        <v>500</v>
      </c>
      <c r="AQ15" s="8">
        <f>AO15/AO3-1</f>
        <v>2.3121387283236983E-2</v>
      </c>
      <c r="AR15" s="13">
        <f>AO15-AO3</f>
        <v>1600</v>
      </c>
      <c r="AS15" s="13"/>
    </row>
    <row r="16" spans="1:56" ht="26.25" x14ac:dyDescent="0.25">
      <c r="B16" s="14" t="s">
        <v>23</v>
      </c>
      <c r="C16" s="15">
        <f t="shared" ref="C16:M16" si="17">C13/C14-1</f>
        <v>0.12000000000000011</v>
      </c>
      <c r="D16" s="15">
        <f t="shared" si="17"/>
        <v>0.14399999999999991</v>
      </c>
      <c r="E16" s="15">
        <f t="shared" si="17"/>
        <v>9.6000000000000085E-2</v>
      </c>
      <c r="F16" s="15">
        <f t="shared" si="17"/>
        <v>-0.496</v>
      </c>
      <c r="G16" s="15">
        <f t="shared" si="17"/>
        <v>-0.31746031746031744</v>
      </c>
      <c r="H16" s="15">
        <f t="shared" si="17"/>
        <v>-0.30708661417322836</v>
      </c>
      <c r="I16" s="15">
        <f t="shared" si="17"/>
        <v>-0.26923076923076927</v>
      </c>
      <c r="J16" s="15">
        <f t="shared" si="17"/>
        <v>-0.29545454545454541</v>
      </c>
      <c r="K16" s="15">
        <f t="shared" si="17"/>
        <v>-0.16279069767441856</v>
      </c>
      <c r="L16" s="15">
        <f t="shared" si="17"/>
        <v>-9.2307692307692313E-2</v>
      </c>
      <c r="M16" s="15">
        <f t="shared" si="17"/>
        <v>-6.9767441860465129E-2</v>
      </c>
      <c r="N16" s="15"/>
      <c r="AA16">
        <f>AB15</f>
        <v>2020</v>
      </c>
      <c r="AC16" t="s">
        <v>25</v>
      </c>
      <c r="AD16" s="10">
        <f t="shared" si="0"/>
        <v>43862</v>
      </c>
      <c r="AE16" s="9">
        <v>84600</v>
      </c>
      <c r="AF16" s="9">
        <f t="shared" si="1"/>
        <v>-200</v>
      </c>
      <c r="AG16" s="8">
        <f t="shared" ref="AG16:AG25" si="18">AE16/AE4-1</f>
        <v>3.2967032967033072E-2</v>
      </c>
      <c r="AH16" s="13">
        <f t="shared" ref="AH16:AH25" si="19">AE16-AE4</f>
        <v>2700</v>
      </c>
      <c r="AI16" s="13">
        <f t="shared" ref="AI16:AI25" si="20">AE16-AE$16</f>
        <v>0</v>
      </c>
      <c r="AJ16" s="9">
        <v>14300</v>
      </c>
      <c r="AK16" s="9">
        <f t="shared" si="2"/>
        <v>300</v>
      </c>
      <c r="AL16" s="8">
        <f t="shared" ref="AL16:AL25" si="21">AJ16/AJ4-1</f>
        <v>0.14399999999999991</v>
      </c>
      <c r="AM16" s="13">
        <f t="shared" ref="AM16:AM25" si="22">AJ16-AJ4</f>
        <v>1800</v>
      </c>
      <c r="AN16" s="13">
        <f t="shared" ref="AN16:AN25" si="23">AJ16-AJ$16</f>
        <v>0</v>
      </c>
      <c r="AO16" s="9">
        <v>70300</v>
      </c>
      <c r="AP16" s="9">
        <f t="shared" si="3"/>
        <v>-500</v>
      </c>
      <c r="AQ16" s="8">
        <f t="shared" ref="AQ16:AQ25" si="24">AO16/AO4-1</f>
        <v>1.2968299711815456E-2</v>
      </c>
      <c r="AR16" s="13">
        <f t="shared" ref="AR16:AR25" si="25">AO16-AO4</f>
        <v>900</v>
      </c>
      <c r="AS16" s="13">
        <f t="shared" ref="AS16:AS25" si="26">AO16-AO$16</f>
        <v>0</v>
      </c>
    </row>
    <row r="17" spans="2:45" ht="26.25" x14ac:dyDescent="0.25">
      <c r="B17" s="14" t="s">
        <v>18</v>
      </c>
      <c r="C17" s="12"/>
      <c r="D17" s="12"/>
      <c r="E17" s="12">
        <f t="shared" ref="E17:M17" si="27">E13-$D13</f>
        <v>-600</v>
      </c>
      <c r="F17" s="12">
        <f t="shared" si="27"/>
        <v>-8000</v>
      </c>
      <c r="G17" s="12">
        <f t="shared" si="27"/>
        <v>-5700</v>
      </c>
      <c r="H17" s="12">
        <f t="shared" si="27"/>
        <v>-5500</v>
      </c>
      <c r="I17" s="12">
        <f t="shared" si="27"/>
        <v>-4800</v>
      </c>
      <c r="J17" s="12">
        <f t="shared" si="27"/>
        <v>-5000</v>
      </c>
      <c r="K17" s="12">
        <f t="shared" si="27"/>
        <v>-3500</v>
      </c>
      <c r="L17" s="12">
        <f t="shared" si="27"/>
        <v>-2500</v>
      </c>
      <c r="M17" s="12">
        <f t="shared" si="27"/>
        <v>-2300</v>
      </c>
      <c r="N17" s="12"/>
      <c r="AC17" t="s">
        <v>26</v>
      </c>
      <c r="AD17" s="10">
        <f t="shared" si="0"/>
        <v>43891</v>
      </c>
      <c r="AE17" s="9">
        <v>82500</v>
      </c>
      <c r="AF17" s="9">
        <f t="shared" si="1"/>
        <v>-2100</v>
      </c>
      <c r="AG17" s="8">
        <f t="shared" si="18"/>
        <v>6.0975609756097615E-3</v>
      </c>
      <c r="AH17" s="13">
        <f t="shared" si="19"/>
        <v>500</v>
      </c>
      <c r="AI17" s="13">
        <f t="shared" si="20"/>
        <v>-2100</v>
      </c>
      <c r="AJ17" s="9">
        <v>13700</v>
      </c>
      <c r="AK17" s="9">
        <f t="shared" si="2"/>
        <v>-600</v>
      </c>
      <c r="AL17" s="8">
        <f t="shared" si="21"/>
        <v>9.6000000000000085E-2</v>
      </c>
      <c r="AM17" s="13">
        <f t="shared" si="22"/>
        <v>1200</v>
      </c>
      <c r="AN17" s="13">
        <f t="shared" si="23"/>
        <v>-600</v>
      </c>
      <c r="AO17" s="9">
        <v>68800</v>
      </c>
      <c r="AP17" s="9">
        <f t="shared" si="3"/>
        <v>-1500</v>
      </c>
      <c r="AQ17" s="8">
        <f t="shared" si="24"/>
        <v>-1.0071942446043147E-2</v>
      </c>
      <c r="AR17" s="13">
        <f t="shared" si="25"/>
        <v>-700</v>
      </c>
      <c r="AS17" s="13">
        <f t="shared" si="26"/>
        <v>-1500</v>
      </c>
    </row>
    <row r="18" spans="2:45" x14ac:dyDescent="0.25">
      <c r="AC18" t="s">
        <v>27</v>
      </c>
      <c r="AD18" s="10">
        <f t="shared" si="0"/>
        <v>43922</v>
      </c>
      <c r="AE18" s="9">
        <v>47900</v>
      </c>
      <c r="AF18" s="9">
        <f t="shared" si="1"/>
        <v>-34600</v>
      </c>
      <c r="AG18" s="8">
        <f t="shared" si="18"/>
        <v>-0.41727493917274938</v>
      </c>
      <c r="AH18" s="13">
        <f t="shared" si="19"/>
        <v>-34300</v>
      </c>
      <c r="AI18" s="13">
        <f t="shared" si="20"/>
        <v>-36700</v>
      </c>
      <c r="AJ18" s="9">
        <v>6300</v>
      </c>
      <c r="AK18" s="9">
        <f t="shared" si="2"/>
        <v>-7400</v>
      </c>
      <c r="AL18" s="8">
        <f t="shared" si="21"/>
        <v>-0.496</v>
      </c>
      <c r="AM18" s="13">
        <f t="shared" si="22"/>
        <v>-6200</v>
      </c>
      <c r="AN18" s="13">
        <f t="shared" si="23"/>
        <v>-8000</v>
      </c>
      <c r="AO18" s="9">
        <v>41600</v>
      </c>
      <c r="AP18" s="9">
        <f t="shared" si="3"/>
        <v>-27200</v>
      </c>
      <c r="AQ18" s="8">
        <f t="shared" si="24"/>
        <v>-0.40315638450502156</v>
      </c>
      <c r="AR18" s="13">
        <f t="shared" si="25"/>
        <v>-28100</v>
      </c>
      <c r="AS18" s="13">
        <f t="shared" si="26"/>
        <v>-28700</v>
      </c>
    </row>
    <row r="19" spans="2:45" ht="15.75" x14ac:dyDescent="0.25">
      <c r="B19" s="1" t="s">
        <v>16</v>
      </c>
      <c r="AC19" t="s">
        <v>3</v>
      </c>
      <c r="AD19" s="10">
        <f t="shared" si="0"/>
        <v>43952</v>
      </c>
      <c r="AE19" s="9">
        <v>58300</v>
      </c>
      <c r="AF19" s="9">
        <f t="shared" si="1"/>
        <v>10400</v>
      </c>
      <c r="AG19" s="8">
        <f t="shared" si="18"/>
        <v>-0.29333333333333333</v>
      </c>
      <c r="AH19" s="13">
        <f t="shared" si="19"/>
        <v>-24200</v>
      </c>
      <c r="AI19" s="13">
        <f t="shared" si="20"/>
        <v>-26300</v>
      </c>
      <c r="AJ19" s="9">
        <v>8600</v>
      </c>
      <c r="AK19" s="9">
        <f t="shared" si="2"/>
        <v>2300</v>
      </c>
      <c r="AL19" s="8">
        <f t="shared" si="21"/>
        <v>-0.31746031746031744</v>
      </c>
      <c r="AM19" s="13">
        <f t="shared" si="22"/>
        <v>-4000</v>
      </c>
      <c r="AN19" s="13">
        <f t="shared" si="23"/>
        <v>-5700</v>
      </c>
      <c r="AO19" s="9">
        <v>49700</v>
      </c>
      <c r="AP19" s="9">
        <f t="shared" si="3"/>
        <v>8100</v>
      </c>
      <c r="AQ19" s="8">
        <f t="shared" si="24"/>
        <v>-0.28898426323319026</v>
      </c>
      <c r="AR19" s="13">
        <f t="shared" si="25"/>
        <v>-20200</v>
      </c>
      <c r="AS19" s="13">
        <f t="shared" si="26"/>
        <v>-20600</v>
      </c>
    </row>
    <row r="20" spans="2:45" ht="15.75" x14ac:dyDescent="0.25">
      <c r="B20" s="4" t="s">
        <v>12</v>
      </c>
      <c r="C20" s="2" t="s">
        <v>14</v>
      </c>
      <c r="D20" s="2" t="s">
        <v>0</v>
      </c>
      <c r="E20" s="2" t="s">
        <v>1</v>
      </c>
      <c r="F20" s="2" t="s">
        <v>2</v>
      </c>
      <c r="G20" s="2" t="s">
        <v>3</v>
      </c>
      <c r="H20" s="2" t="s">
        <v>4</v>
      </c>
      <c r="I20" s="2" t="s">
        <v>5</v>
      </c>
      <c r="J20" s="2" t="s">
        <v>6</v>
      </c>
      <c r="K20" s="2" t="s">
        <v>7</v>
      </c>
      <c r="L20" s="2" t="s">
        <v>8</v>
      </c>
      <c r="M20" s="2" t="s">
        <v>9</v>
      </c>
      <c r="N20" s="2" t="s">
        <v>10</v>
      </c>
      <c r="AC20" t="s">
        <v>28</v>
      </c>
      <c r="AD20" s="10">
        <f t="shared" si="0"/>
        <v>43983</v>
      </c>
      <c r="AE20" s="9">
        <v>72100</v>
      </c>
      <c r="AF20" s="9">
        <f t="shared" si="1"/>
        <v>13800</v>
      </c>
      <c r="AG20" s="8">
        <f t="shared" si="18"/>
        <v>-0.1271186440677966</v>
      </c>
      <c r="AH20" s="13">
        <f t="shared" si="19"/>
        <v>-10500</v>
      </c>
      <c r="AI20" s="13">
        <f t="shared" si="20"/>
        <v>-12500</v>
      </c>
      <c r="AJ20" s="9">
        <v>8800</v>
      </c>
      <c r="AK20" s="9">
        <f t="shared" si="2"/>
        <v>200</v>
      </c>
      <c r="AL20" s="8">
        <f t="shared" si="21"/>
        <v>-0.30708661417322836</v>
      </c>
      <c r="AM20" s="13">
        <f t="shared" si="22"/>
        <v>-3900</v>
      </c>
      <c r="AN20" s="13">
        <f t="shared" si="23"/>
        <v>-5500</v>
      </c>
      <c r="AO20" s="9">
        <v>63300</v>
      </c>
      <c r="AP20" s="9">
        <f t="shared" si="3"/>
        <v>13600</v>
      </c>
      <c r="AQ20" s="8">
        <f t="shared" si="24"/>
        <v>-9.4420600858369119E-2</v>
      </c>
      <c r="AR20" s="13">
        <f t="shared" si="25"/>
        <v>-6600</v>
      </c>
      <c r="AS20" s="13">
        <f t="shared" si="26"/>
        <v>-7000</v>
      </c>
    </row>
    <row r="21" spans="2:45" x14ac:dyDescent="0.25">
      <c r="B21" s="4">
        <v>2020</v>
      </c>
      <c r="C21" s="9">
        <v>70800</v>
      </c>
      <c r="D21" s="9">
        <v>70300</v>
      </c>
      <c r="E21" s="9">
        <v>68800</v>
      </c>
      <c r="F21" s="9">
        <v>41600</v>
      </c>
      <c r="G21" s="9">
        <v>49700</v>
      </c>
      <c r="H21" s="9">
        <v>63300</v>
      </c>
      <c r="I21" s="9">
        <v>64800</v>
      </c>
      <c r="J21" s="9">
        <v>69000</v>
      </c>
      <c r="K21" s="9">
        <v>69300</v>
      </c>
      <c r="L21" s="9">
        <v>71600</v>
      </c>
      <c r="M21" s="9">
        <v>71000</v>
      </c>
      <c r="N21" s="9" t="s">
        <v>13</v>
      </c>
      <c r="AC21" t="s">
        <v>29</v>
      </c>
      <c r="AD21" s="10">
        <f t="shared" si="0"/>
        <v>44013</v>
      </c>
      <c r="AE21" s="9">
        <v>74300</v>
      </c>
      <c r="AF21" s="9">
        <f t="shared" si="1"/>
        <v>2200</v>
      </c>
      <c r="AG21" s="8">
        <f t="shared" si="18"/>
        <v>-0.1101796407185629</v>
      </c>
      <c r="AH21" s="13">
        <f t="shared" si="19"/>
        <v>-9200</v>
      </c>
      <c r="AI21" s="13">
        <f t="shared" si="20"/>
        <v>-10300</v>
      </c>
      <c r="AJ21" s="9">
        <v>9500</v>
      </c>
      <c r="AK21" s="9">
        <f t="shared" si="2"/>
        <v>700</v>
      </c>
      <c r="AL21" s="8">
        <f t="shared" si="21"/>
        <v>-0.26923076923076927</v>
      </c>
      <c r="AM21" s="13">
        <f t="shared" si="22"/>
        <v>-3500</v>
      </c>
      <c r="AN21" s="13">
        <f t="shared" si="23"/>
        <v>-4800</v>
      </c>
      <c r="AO21" s="9">
        <v>64800</v>
      </c>
      <c r="AP21" s="9">
        <f t="shared" si="3"/>
        <v>1500</v>
      </c>
      <c r="AQ21" s="8">
        <f t="shared" si="24"/>
        <v>-8.085106382978724E-2</v>
      </c>
      <c r="AR21" s="13">
        <f t="shared" si="25"/>
        <v>-5700</v>
      </c>
      <c r="AS21" s="13">
        <f t="shared" si="26"/>
        <v>-5500</v>
      </c>
    </row>
    <row r="22" spans="2:45" x14ac:dyDescent="0.25">
      <c r="B22" s="4">
        <v>2019</v>
      </c>
      <c r="C22" s="9">
        <v>69200</v>
      </c>
      <c r="D22" s="9">
        <v>69400</v>
      </c>
      <c r="E22" s="9">
        <v>69500</v>
      </c>
      <c r="F22" s="9">
        <v>69700</v>
      </c>
      <c r="G22" s="9">
        <v>69900</v>
      </c>
      <c r="H22" s="9">
        <v>69900</v>
      </c>
      <c r="I22" s="9">
        <v>70500</v>
      </c>
      <c r="J22" s="9">
        <v>70800</v>
      </c>
      <c r="K22" s="9">
        <v>70800</v>
      </c>
      <c r="L22" s="9">
        <v>70600</v>
      </c>
      <c r="M22" s="9">
        <v>70300</v>
      </c>
      <c r="N22" s="9">
        <v>70300</v>
      </c>
      <c r="AC22" t="s">
        <v>30</v>
      </c>
      <c r="AD22" s="10">
        <f t="shared" si="0"/>
        <v>44044</v>
      </c>
      <c r="AE22" s="9">
        <v>78300</v>
      </c>
      <c r="AF22" s="9">
        <f t="shared" si="1"/>
        <v>4000</v>
      </c>
      <c r="AG22" s="8">
        <f t="shared" si="18"/>
        <v>-6.7857142857142838E-2</v>
      </c>
      <c r="AH22" s="13">
        <f t="shared" si="19"/>
        <v>-5700</v>
      </c>
      <c r="AI22" s="13">
        <f t="shared" si="20"/>
        <v>-6300</v>
      </c>
      <c r="AJ22" s="9">
        <v>9300</v>
      </c>
      <c r="AK22" s="9">
        <f t="shared" si="2"/>
        <v>-200</v>
      </c>
      <c r="AL22" s="8">
        <f t="shared" si="21"/>
        <v>-0.29545454545454541</v>
      </c>
      <c r="AM22" s="13">
        <f t="shared" si="22"/>
        <v>-3900</v>
      </c>
      <c r="AN22" s="13">
        <f t="shared" si="23"/>
        <v>-5000</v>
      </c>
      <c r="AO22" s="9">
        <v>69000</v>
      </c>
      <c r="AP22" s="9">
        <f t="shared" si="3"/>
        <v>4200</v>
      </c>
      <c r="AQ22" s="8">
        <f t="shared" si="24"/>
        <v>-2.5423728813559365E-2</v>
      </c>
      <c r="AR22" s="13">
        <f t="shared" si="25"/>
        <v>-1800</v>
      </c>
      <c r="AS22" s="13">
        <f t="shared" si="26"/>
        <v>-1300</v>
      </c>
    </row>
    <row r="23" spans="2:45" ht="26.25" x14ac:dyDescent="0.25">
      <c r="B23" s="14" t="s">
        <v>17</v>
      </c>
      <c r="C23" s="12">
        <f>C21-C22</f>
        <v>1600</v>
      </c>
      <c r="D23" s="12">
        <f t="shared" ref="D23" si="28">D21-D22</f>
        <v>900</v>
      </c>
      <c r="E23" s="12">
        <f t="shared" ref="E23" si="29">E21-E22</f>
        <v>-700</v>
      </c>
      <c r="F23" s="12">
        <f t="shared" ref="F23" si="30">F21-F22</f>
        <v>-28100</v>
      </c>
      <c r="G23" s="12">
        <f t="shared" ref="G23" si="31">G21-G22</f>
        <v>-20200</v>
      </c>
      <c r="H23" s="12">
        <f t="shared" ref="H23" si="32">H21-H22</f>
        <v>-6600</v>
      </c>
      <c r="I23" s="12">
        <f t="shared" ref="I23" si="33">I21-I22</f>
        <v>-5700</v>
      </c>
      <c r="J23" s="12">
        <f t="shared" ref="J23" si="34">J21-J22</f>
        <v>-1800</v>
      </c>
      <c r="K23" s="12">
        <f t="shared" ref="K23" si="35">K21-K22</f>
        <v>-1500</v>
      </c>
      <c r="L23" s="12">
        <f t="shared" ref="L23" si="36">L21-L22</f>
        <v>1000</v>
      </c>
      <c r="M23" s="12">
        <f t="shared" ref="M23" si="37">M21-M22</f>
        <v>700</v>
      </c>
      <c r="N23" s="12"/>
      <c r="AC23" t="s">
        <v>31</v>
      </c>
      <c r="AD23" s="10">
        <f t="shared" si="0"/>
        <v>44075</v>
      </c>
      <c r="AE23" s="9">
        <v>80100</v>
      </c>
      <c r="AF23" s="9">
        <f t="shared" si="1"/>
        <v>1800</v>
      </c>
      <c r="AG23" s="8">
        <f t="shared" si="18"/>
        <v>-4.3010752688172005E-2</v>
      </c>
      <c r="AH23" s="13">
        <f t="shared" si="19"/>
        <v>-3600</v>
      </c>
      <c r="AI23" s="13">
        <f t="shared" si="20"/>
        <v>-4500</v>
      </c>
      <c r="AJ23" s="9">
        <v>10800</v>
      </c>
      <c r="AK23" s="9">
        <f t="shared" si="2"/>
        <v>1500</v>
      </c>
      <c r="AL23" s="8">
        <f t="shared" si="21"/>
        <v>-0.16279069767441856</v>
      </c>
      <c r="AM23" s="13">
        <f t="shared" si="22"/>
        <v>-2100</v>
      </c>
      <c r="AN23" s="13">
        <f t="shared" si="23"/>
        <v>-3500</v>
      </c>
      <c r="AO23" s="9">
        <v>69300</v>
      </c>
      <c r="AP23" s="9">
        <f t="shared" si="3"/>
        <v>300</v>
      </c>
      <c r="AQ23" s="8">
        <f t="shared" si="24"/>
        <v>-2.1186440677966156E-2</v>
      </c>
      <c r="AR23" s="13">
        <f t="shared" si="25"/>
        <v>-1500</v>
      </c>
      <c r="AS23" s="13">
        <f t="shared" si="26"/>
        <v>-1000</v>
      </c>
    </row>
    <row r="24" spans="2:45" ht="26.25" x14ac:dyDescent="0.25">
      <c r="B24" s="14" t="s">
        <v>23</v>
      </c>
      <c r="C24" s="15">
        <f t="shared" ref="C24:M24" si="38">C21/C22-1</f>
        <v>2.3121387283236983E-2</v>
      </c>
      <c r="D24" s="15">
        <f t="shared" si="38"/>
        <v>1.2968299711815456E-2</v>
      </c>
      <c r="E24" s="15">
        <f t="shared" si="38"/>
        <v>-1.0071942446043147E-2</v>
      </c>
      <c r="F24" s="15">
        <f t="shared" si="38"/>
        <v>-0.40315638450502156</v>
      </c>
      <c r="G24" s="15">
        <f t="shared" si="38"/>
        <v>-0.28898426323319026</v>
      </c>
      <c r="H24" s="15">
        <f t="shared" si="38"/>
        <v>-9.4420600858369119E-2</v>
      </c>
      <c r="I24" s="15">
        <f t="shared" si="38"/>
        <v>-8.085106382978724E-2</v>
      </c>
      <c r="J24" s="15">
        <f t="shared" si="38"/>
        <v>-2.5423728813559365E-2</v>
      </c>
      <c r="K24" s="15">
        <f t="shared" si="38"/>
        <v>-2.1186440677966156E-2</v>
      </c>
      <c r="L24" s="15">
        <f t="shared" si="38"/>
        <v>1.4164305949008416E-2</v>
      </c>
      <c r="M24" s="15">
        <f t="shared" si="38"/>
        <v>9.957325746799528E-3</v>
      </c>
      <c r="N24" s="15"/>
      <c r="AC24" t="s">
        <v>32</v>
      </c>
      <c r="AD24" s="10">
        <f t="shared" si="0"/>
        <v>44105</v>
      </c>
      <c r="AE24" s="9">
        <v>83400</v>
      </c>
      <c r="AF24" s="9">
        <f t="shared" si="1"/>
        <v>3300</v>
      </c>
      <c r="AG24" s="8">
        <f t="shared" si="18"/>
        <v>-2.3923444976076125E-3</v>
      </c>
      <c r="AH24" s="13">
        <f t="shared" si="19"/>
        <v>-200</v>
      </c>
      <c r="AI24" s="13">
        <f t="shared" si="20"/>
        <v>-1200</v>
      </c>
      <c r="AJ24" s="9">
        <v>11800</v>
      </c>
      <c r="AK24" s="9">
        <f t="shared" si="2"/>
        <v>1000</v>
      </c>
      <c r="AL24" s="8">
        <f t="shared" si="21"/>
        <v>-9.2307692307692313E-2</v>
      </c>
      <c r="AM24" s="13">
        <f t="shared" si="22"/>
        <v>-1200</v>
      </c>
      <c r="AN24" s="13">
        <f t="shared" si="23"/>
        <v>-2500</v>
      </c>
      <c r="AO24" s="9">
        <v>71600</v>
      </c>
      <c r="AP24" s="9">
        <f t="shared" si="3"/>
        <v>2300</v>
      </c>
      <c r="AQ24" s="8">
        <f t="shared" si="24"/>
        <v>1.4164305949008416E-2</v>
      </c>
      <c r="AR24" s="13">
        <f t="shared" si="25"/>
        <v>1000</v>
      </c>
      <c r="AS24" s="13">
        <f t="shared" si="26"/>
        <v>1300</v>
      </c>
    </row>
    <row r="25" spans="2:45" ht="26.25" x14ac:dyDescent="0.25">
      <c r="B25" s="14" t="s">
        <v>18</v>
      </c>
      <c r="C25" s="12"/>
      <c r="D25" s="12"/>
      <c r="E25" s="12">
        <f>E21-$D21</f>
        <v>-1500</v>
      </c>
      <c r="F25" s="12">
        <f t="shared" ref="F25:M25" si="39">F21-$D21</f>
        <v>-28700</v>
      </c>
      <c r="G25" s="12">
        <f t="shared" si="39"/>
        <v>-20600</v>
      </c>
      <c r="H25" s="12">
        <f t="shared" si="39"/>
        <v>-7000</v>
      </c>
      <c r="I25" s="12">
        <f t="shared" si="39"/>
        <v>-5500</v>
      </c>
      <c r="J25" s="12">
        <f t="shared" si="39"/>
        <v>-1300</v>
      </c>
      <c r="K25" s="12">
        <f t="shared" si="39"/>
        <v>-1000</v>
      </c>
      <c r="L25" s="12">
        <f t="shared" si="39"/>
        <v>1300</v>
      </c>
      <c r="M25" s="12">
        <f t="shared" si="39"/>
        <v>700</v>
      </c>
      <c r="N25" s="12"/>
      <c r="AC25" t="s">
        <v>33</v>
      </c>
      <c r="AD25" s="10">
        <f t="shared" si="0"/>
        <v>44136</v>
      </c>
      <c r="AE25" s="9">
        <v>83000</v>
      </c>
      <c r="AF25" s="9">
        <f t="shared" si="1"/>
        <v>-400</v>
      </c>
      <c r="AG25" s="8">
        <f t="shared" si="18"/>
        <v>-2.4038461538461453E-3</v>
      </c>
      <c r="AH25" s="13">
        <f t="shared" si="19"/>
        <v>-200</v>
      </c>
      <c r="AI25" s="13">
        <f t="shared" si="20"/>
        <v>-1600</v>
      </c>
      <c r="AJ25" s="9">
        <v>12000</v>
      </c>
      <c r="AK25" s="9">
        <f t="shared" si="2"/>
        <v>200</v>
      </c>
      <c r="AL25" s="8">
        <f t="shared" si="21"/>
        <v>-6.9767441860465129E-2</v>
      </c>
      <c r="AM25" s="13">
        <f t="shared" si="22"/>
        <v>-900</v>
      </c>
      <c r="AN25" s="13">
        <f t="shared" si="23"/>
        <v>-2300</v>
      </c>
      <c r="AO25" s="9">
        <v>71000</v>
      </c>
      <c r="AP25" s="9">
        <f t="shared" si="3"/>
        <v>-600</v>
      </c>
      <c r="AQ25" s="8">
        <f t="shared" si="24"/>
        <v>9.957325746799528E-3</v>
      </c>
      <c r="AR25" s="13">
        <f t="shared" si="25"/>
        <v>700</v>
      </c>
      <c r="AS25" s="13">
        <f t="shared" si="26"/>
        <v>700</v>
      </c>
    </row>
    <row r="26" spans="2:45" x14ac:dyDescent="0.25">
      <c r="AC26" t="s">
        <v>34</v>
      </c>
      <c r="AD26" s="10">
        <f>EOMONTH(AD25,0)+1</f>
        <v>44166</v>
      </c>
      <c r="AF26" s="9"/>
      <c r="AG26" s="8"/>
      <c r="AH26" s="13"/>
      <c r="AI26" s="13"/>
      <c r="AK26" s="9"/>
      <c r="AL26" s="8"/>
      <c r="AM26" s="13"/>
      <c r="AN26" s="13"/>
      <c r="AO26" s="9"/>
      <c r="AP26" s="9"/>
      <c r="AQ26" s="8"/>
      <c r="AR26" s="13"/>
      <c r="AS26" s="13"/>
    </row>
    <row r="27" spans="2:45" x14ac:dyDescent="0.25">
      <c r="B27" s="16" t="s">
        <v>38</v>
      </c>
      <c r="C27" s="17" t="s">
        <v>39</v>
      </c>
    </row>
  </sheetData>
  <mergeCells count="1">
    <mergeCell ref="B1:N1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Chart1</vt:lpstr>
      <vt:lpstr>Chart2</vt:lpstr>
      <vt:lpstr>Chart3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Shaul</dc:creator>
  <cp:lastModifiedBy>Craig Shaul</cp:lastModifiedBy>
  <dcterms:created xsi:type="dcterms:W3CDTF">2015-06-05T18:17:20Z</dcterms:created>
  <dcterms:modified xsi:type="dcterms:W3CDTF">2021-01-11T14:47:50Z</dcterms:modified>
</cp:coreProperties>
</file>